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Stavnitzky/Documents/Edge Academy Site/CESBA/"/>
    </mc:Choice>
  </mc:AlternateContent>
  <xr:revisionPtr revIDLastSave="0" documentId="8_{DFDD3210-34D0-A946-A170-0795C853ABBB}" xr6:coauthVersionLast="38" xr6:coauthVersionMax="38" xr10:uidLastSave="{00000000-0000-0000-0000-000000000000}"/>
  <bookViews>
    <workbookView xWindow="40" yWindow="460" windowWidth="11500" windowHeight="9640" xr2:uid="{00000000-000D-0000-FFFF-FFFF00000000}"/>
  </bookViews>
  <sheets>
    <sheet name="Master Register" sheetId="15" r:id="rId1"/>
  </sheets>
  <calcPr calcId="179021"/>
</workbook>
</file>

<file path=xl/calcChain.xml><?xml version="1.0" encoding="utf-8"?>
<calcChain xmlns="http://schemas.openxmlformats.org/spreadsheetml/2006/main">
  <c r="F6" i="15" l="1"/>
  <c r="B9" i="15" s="1"/>
  <c r="F9" i="15" s="1"/>
  <c r="B39" i="15"/>
  <c r="D39" i="15"/>
  <c r="B20" i="15"/>
  <c r="D20" i="15" s="1"/>
  <c r="B33" i="15"/>
  <c r="D33" i="15"/>
  <c r="F39" i="15"/>
  <c r="F33" i="15"/>
  <c r="H42" i="15" s="1"/>
  <c r="D42" i="15"/>
  <c r="F42" i="15" s="1"/>
  <c r="B13" i="15"/>
  <c r="F13" i="15" s="1"/>
  <c r="D27" i="15"/>
  <c r="B30" i="15" s="1"/>
  <c r="F30" i="15" s="1"/>
  <c r="F20" i="15" l="1"/>
  <c r="H20" i="15" l="1"/>
  <c r="K42" i="15" l="1"/>
</calcChain>
</file>

<file path=xl/sharedStrings.xml><?xml version="1.0" encoding="utf-8"?>
<sst xmlns="http://schemas.openxmlformats.org/spreadsheetml/2006/main" count="51" uniqueCount="34">
  <si>
    <t>Enrolment</t>
  </si>
  <si>
    <t>Number of Classes</t>
  </si>
  <si>
    <t>Class Average</t>
  </si>
  <si>
    <t>Number of Sessions</t>
  </si>
  <si>
    <t>Revenue</t>
  </si>
  <si>
    <t>Number of days</t>
  </si>
  <si>
    <t>Hours per session</t>
  </si>
  <si>
    <t>Total number of pupil hours</t>
  </si>
  <si>
    <t>Funding per Hour</t>
  </si>
  <si>
    <t>X</t>
  </si>
  <si>
    <t>=</t>
  </si>
  <si>
    <t>Expenses</t>
  </si>
  <si>
    <t>Class Size Threshold</t>
  </si>
  <si>
    <t>Reduction per Hour</t>
  </si>
  <si>
    <t>Small Class Reduction</t>
  </si>
  <si>
    <t>SC Funding Rate</t>
  </si>
  <si>
    <t>Actual Revenue</t>
  </si>
  <si>
    <t>International Languages Estimator</t>
  </si>
  <si>
    <t>Teacher hourly wage</t>
  </si>
  <si>
    <t>Total hours / sessions</t>
  </si>
  <si>
    <t>MERC's</t>
  </si>
  <si>
    <t>Teacher Salary</t>
  </si>
  <si>
    <t>Number of Teachers</t>
  </si>
  <si>
    <t>Variable Cost</t>
  </si>
  <si>
    <t>Photocopier Costs</t>
  </si>
  <si>
    <t>Supplies / Pupil</t>
  </si>
  <si>
    <t>+</t>
  </si>
  <si>
    <t>Supervisors</t>
  </si>
  <si>
    <t>Hourly wage</t>
  </si>
  <si>
    <t>Supervisor cost</t>
  </si>
  <si>
    <t>Hours X Days</t>
  </si>
  <si>
    <t>Organization</t>
  </si>
  <si>
    <t>Total Expenses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</si>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</sst>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00000"/>
    <numFmt numFmtId="168" formatCode="0.000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1" fillId="0" borderId="1" xfId="4" applyNumberFormat="1" applyFont="1" applyBorder="1" applyAlignment="1">
      <alignment horizontal="center" vertical="center"/>
    </xf>
    <xf numFmtId="0" fontId="2" fillId="2" borderId="0" xfId="3"/>
    <xf numFmtId="164" fontId="1" fillId="0" borderId="1" xfId="2" applyFont="1" applyBorder="1" applyAlignment="1">
      <alignment horizontal="center" vertical="center"/>
    </xf>
    <xf numFmtId="165" fontId="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4" fontId="1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169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3" fillId="0" borderId="1" xfId="1" applyFont="1" applyBorder="1"/>
    <xf numFmtId="0" fontId="5" fillId="0" borderId="0" xfId="0" applyFont="1"/>
    <xf numFmtId="44" fontId="0" fillId="0" borderId="1" xfId="0" applyNumberFormat="1" applyBorder="1"/>
    <xf numFmtId="43" fontId="0" fillId="0" borderId="1" xfId="0" applyNumberFormat="1" applyBorder="1"/>
    <xf numFmtId="165" fontId="0" fillId="0" borderId="1" xfId="1" applyFont="1" applyBorder="1" applyAlignment="1">
      <alignment horizontal="center" vertical="center"/>
    </xf>
    <xf numFmtId="2" fontId="0" fillId="0" borderId="0" xfId="0" applyNumberFormat="1"/>
    <xf numFmtId="165" fontId="0" fillId="0" borderId="0" xfId="1" applyFont="1"/>
    <xf numFmtId="43" fontId="0" fillId="0" borderId="0" xfId="0" applyNumberFormat="1"/>
    <xf numFmtId="1" fontId="0" fillId="0" borderId="0" xfId="0" applyNumberFormat="1"/>
    <xf numFmtId="10" fontId="0" fillId="0" borderId="0" xfId="4" applyNumberFormat="1" applyFont="1"/>
    <xf numFmtId="2" fontId="0" fillId="0" borderId="1" xfId="0" applyNumberFormat="1" applyBorder="1" applyAlignment="1">
      <alignment horizontal="center"/>
    </xf>
    <xf numFmtId="165" fontId="0" fillId="0" borderId="1" xfId="1" applyFont="1" applyBorder="1"/>
    <xf numFmtId="164" fontId="0" fillId="0" borderId="0" xfId="2" applyFont="1"/>
    <xf numFmtId="164" fontId="0" fillId="0" borderId="1" xfId="2" applyFont="1" applyBorder="1"/>
    <xf numFmtId="44" fontId="0" fillId="0" borderId="0" xfId="0" applyNumberFormat="1"/>
    <xf numFmtId="166" fontId="0" fillId="0" borderId="0" xfId="0" applyNumberFormat="1"/>
    <xf numFmtId="43" fontId="6" fillId="0" borderId="0" xfId="0" applyNumberFormat="1" applyFont="1"/>
  </cellXfs>
  <cellStyles count="5">
    <cellStyle name="Comma" xfId="1" builtinId="3"/>
    <cellStyle name="Currency" xfId="2" builtinId="4"/>
    <cellStyle name="Neutral" xfId="3" builtinId="2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6"/>
  <sheetViews>
    <sheetView tabSelected="1" topLeftCell="C22" workbookViewId="0">
      <selection activeCell="G30" sqref="G30:K37"/>
    </sheetView>
  </sheetViews>
  <sheetFormatPr baseColWidth="10" defaultColWidth="8.83203125" defaultRowHeight="15" x14ac:dyDescent="0.2"/>
  <cols>
    <col min="1" max="1" width="11.6640625" customWidth="1"/>
    <col min="2" max="2" width="16.6640625" customWidth="1"/>
    <col min="3" max="3" width="8.33203125" customWidth="1"/>
    <col min="4" max="4" width="16.6640625" customWidth="1"/>
    <col min="5" max="5" width="8.33203125" customWidth="1"/>
    <col min="6" max="6" width="16.6640625" customWidth="1"/>
    <col min="7" max="7" width="9.6640625" customWidth="1"/>
    <col min="8" max="8" width="16.83203125" customWidth="1"/>
    <col min="9" max="10" width="9.6640625" customWidth="1"/>
    <col min="11" max="11" width="15.6640625" customWidth="1"/>
    <col min="12" max="12" width="9.6640625" customWidth="1"/>
    <col min="13" max="13" width="8.83203125" customWidth="1"/>
    <col min="14" max="14" width="15.6640625" customWidth="1"/>
    <col min="15" max="15" width="13" customWidth="1"/>
    <col min="16" max="16" width="13.83203125" customWidth="1"/>
    <col min="17" max="17" width="8" customWidth="1"/>
    <col min="18" max="18" width="14.6640625" customWidth="1"/>
    <col min="19" max="19" width="15.6640625" customWidth="1"/>
    <col min="20" max="20" width="16.5" customWidth="1"/>
    <col min="21" max="21" width="14.6640625" customWidth="1"/>
    <col min="22" max="22" width="14.6640625" style="16" customWidth="1"/>
    <col min="23" max="24" width="15.6640625" customWidth="1"/>
    <col min="25" max="25" width="13.5" customWidth="1"/>
    <col min="26" max="26" width="14" customWidth="1"/>
    <col min="27" max="27" width="12" customWidth="1"/>
  </cols>
  <sheetData>
    <row r="1" spans="1:16" ht="24" x14ac:dyDescent="0.2">
      <c r="B1" s="18" t="s">
        <v>17</v>
      </c>
    </row>
    <row r="3" spans="1:16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x14ac:dyDescent="0.2">
      <c r="A4" s="7" t="s">
        <v>4</v>
      </c>
    </row>
    <row r="5" spans="1:16" x14ac:dyDescent="0.2">
      <c r="A5" s="7"/>
      <c r="B5" s="16" t="s">
        <v>1</v>
      </c>
      <c r="C5" s="16"/>
      <c r="D5" s="16" t="s">
        <v>5</v>
      </c>
      <c r="E5" s="16"/>
      <c r="F5" s="16" t="s">
        <v>3</v>
      </c>
    </row>
    <row r="6" spans="1:16" x14ac:dyDescent="0.2">
      <c r="A6" s="7"/>
      <c r="B6" s="15">
        <v>50</v>
      </c>
      <c r="C6" s="1" t="s">
        <v>9</v>
      </c>
      <c r="D6" s="15">
        <v>5</v>
      </c>
      <c r="E6" s="1" t="s">
        <v>10</v>
      </c>
      <c r="F6" s="15">
        <f>D6*B6</f>
        <v>250</v>
      </c>
    </row>
    <row r="7" spans="1:16" x14ac:dyDescent="0.2">
      <c r="B7" s="16"/>
    </row>
    <row r="8" spans="1:16" x14ac:dyDescent="0.2">
      <c r="B8" s="1" t="s">
        <v>3</v>
      </c>
      <c r="D8" t="s">
        <v>6</v>
      </c>
      <c r="F8" s="1" t="s">
        <v>7</v>
      </c>
    </row>
    <row r="9" spans="1:16" x14ac:dyDescent="0.2">
      <c r="B9" s="5">
        <f>F6</f>
        <v>250</v>
      </c>
      <c r="C9" s="1" t="s">
        <v>9</v>
      </c>
      <c r="D9" s="4">
        <v>2.5</v>
      </c>
      <c r="E9" s="1" t="s">
        <v>10</v>
      </c>
      <c r="F9" s="19">
        <f>D9*B9</f>
        <v>625</v>
      </c>
    </row>
    <row r="12" spans="1:16" x14ac:dyDescent="0.2">
      <c r="B12" s="1" t="s">
        <v>7</v>
      </c>
      <c r="D12" s="1" t="s">
        <v>8</v>
      </c>
      <c r="F12" s="6" t="s">
        <v>4</v>
      </c>
    </row>
    <row r="13" spans="1:16" x14ac:dyDescent="0.2">
      <c r="B13" s="4">
        <f>F9</f>
        <v>625</v>
      </c>
      <c r="C13" s="1" t="s">
        <v>9</v>
      </c>
      <c r="D13" s="10">
        <v>54.39</v>
      </c>
      <c r="E13" s="16" t="s">
        <v>10</v>
      </c>
      <c r="F13" s="29">
        <f>D13*B13</f>
        <v>33993.75</v>
      </c>
    </row>
    <row r="14" spans="1:16" x14ac:dyDescent="0.2">
      <c r="P14" s="34"/>
    </row>
    <row r="16" spans="1:16" x14ac:dyDescent="0.2">
      <c r="B16" s="16" t="s">
        <v>0</v>
      </c>
      <c r="D16" s="23" t="s">
        <v>12</v>
      </c>
      <c r="E16" s="24"/>
      <c r="F16" s="25" t="s">
        <v>13</v>
      </c>
      <c r="N16" s="37"/>
      <c r="P16" s="34"/>
    </row>
    <row r="17" spans="1:22" x14ac:dyDescent="0.2">
      <c r="B17" s="3">
        <v>541</v>
      </c>
      <c r="D17" s="28">
        <v>23</v>
      </c>
      <c r="E17" s="26"/>
      <c r="F17" s="27">
        <v>1</v>
      </c>
    </row>
    <row r="18" spans="1:22" ht="16" x14ac:dyDescent="0.2">
      <c r="B18" s="20"/>
      <c r="C18" s="1"/>
      <c r="D18" s="21"/>
      <c r="E18" s="1"/>
      <c r="F18" s="22"/>
      <c r="K18" s="30"/>
      <c r="P18" s="34"/>
    </row>
    <row r="19" spans="1:22" ht="16" x14ac:dyDescent="0.2">
      <c r="B19" s="16" t="s">
        <v>2</v>
      </c>
      <c r="C19" s="1"/>
      <c r="D19" s="20" t="s">
        <v>14</v>
      </c>
      <c r="E19" s="1"/>
      <c r="F19" s="22" t="s">
        <v>15</v>
      </c>
      <c r="H19" s="7" t="s">
        <v>16</v>
      </c>
      <c r="K19" s="30"/>
    </row>
    <row r="20" spans="1:22" x14ac:dyDescent="0.2">
      <c r="B20" s="39">
        <f>B17/B6</f>
        <v>10.82</v>
      </c>
      <c r="C20" s="1"/>
      <c r="D20" s="10">
        <f>IF(B20&lt;D17,D17-B20,0)</f>
        <v>12.18</v>
      </c>
      <c r="E20" s="1"/>
      <c r="F20" s="2">
        <f>D13-(F17*D20)</f>
        <v>42.21</v>
      </c>
      <c r="H20" s="29">
        <f>IF(D20&gt;0,F20*B13,F13)</f>
        <v>26381.25</v>
      </c>
      <c r="K20" s="45"/>
      <c r="N20" s="37"/>
      <c r="P20" s="35"/>
    </row>
    <row r="21" spans="1:22" x14ac:dyDescent="0.2">
      <c r="B21" s="20"/>
      <c r="C21" s="1"/>
      <c r="D21" s="21"/>
      <c r="E21" s="1"/>
      <c r="F21" s="22"/>
    </row>
    <row r="22" spans="1:22" x14ac:dyDescent="0.2">
      <c r="B22" s="20"/>
      <c r="C22" s="1"/>
      <c r="D22" s="21"/>
      <c r="E22" s="1"/>
      <c r="F22" s="22"/>
    </row>
    <row r="23" spans="1:22" x14ac:dyDescent="0.2">
      <c r="B23" s="20"/>
      <c r="C23" s="1"/>
      <c r="D23" s="21"/>
      <c r="E23" s="1"/>
      <c r="F23" s="22"/>
    </row>
    <row r="24" spans="1:22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22" x14ac:dyDescent="0.2">
      <c r="A25" s="7" t="s">
        <v>11</v>
      </c>
    </row>
    <row r="26" spans="1:22" x14ac:dyDescent="0.2">
      <c r="B26" s="1" t="s">
        <v>18</v>
      </c>
      <c r="D26" s="1" t="s">
        <v>19</v>
      </c>
      <c r="F26" s="1" t="s">
        <v>20</v>
      </c>
      <c r="O26" s="8"/>
      <c r="P26" s="8"/>
    </row>
    <row r="27" spans="1:22" x14ac:dyDescent="0.2">
      <c r="B27" s="10">
        <v>24</v>
      </c>
      <c r="C27" s="1" t="s">
        <v>9</v>
      </c>
      <c r="D27" s="33">
        <f>F9</f>
        <v>625</v>
      </c>
      <c r="E27" s="1"/>
      <c r="F27" s="11">
        <v>0.10342</v>
      </c>
      <c r="O27" s="8"/>
      <c r="P27" s="8"/>
    </row>
    <row r="28" spans="1:22" x14ac:dyDescent="0.2">
      <c r="B28" s="1"/>
      <c r="O28" s="8"/>
      <c r="P28" s="8"/>
    </row>
    <row r="29" spans="1:22" x14ac:dyDescent="0.2">
      <c r="B29" s="1" t="s">
        <v>21</v>
      </c>
      <c r="C29" s="1"/>
      <c r="D29" s="1" t="s">
        <v>22</v>
      </c>
      <c r="E29" s="1"/>
      <c r="F29" s="1" t="s">
        <v>23</v>
      </c>
      <c r="O29" s="8"/>
      <c r="P29" s="8"/>
      <c r="V29"/>
    </row>
    <row r="30" spans="1:22" x14ac:dyDescent="0.2">
      <c r="B30" s="14">
        <f>D27*((B27*F27)+B27)</f>
        <v>16551.3</v>
      </c>
      <c r="C30" s="1" t="s">
        <v>9</v>
      </c>
      <c r="D30" s="3">
        <v>1</v>
      </c>
      <c r="E30" s="1" t="s">
        <v>10</v>
      </c>
      <c r="F30" s="9">
        <f>D30*B30</f>
        <v>16551.3</v>
      </c>
      <c r="O30" s="8"/>
      <c r="P30" s="8"/>
      <c r="V30"/>
    </row>
    <row r="31" spans="1:22" x14ac:dyDescent="0.2">
      <c r="B31" s="1"/>
      <c r="C31" s="1"/>
      <c r="D31" s="1"/>
      <c r="E31" s="1"/>
      <c r="F31" s="1"/>
      <c r="K31" s="35"/>
      <c r="O31" s="8"/>
      <c r="P31" s="8"/>
      <c r="V31"/>
    </row>
    <row r="32" spans="1:22" x14ac:dyDescent="0.2">
      <c r="B32" s="1" t="s">
        <v>24</v>
      </c>
      <c r="C32" s="1"/>
      <c r="D32" s="1" t="s">
        <v>25</v>
      </c>
      <c r="E32" s="1"/>
      <c r="H32" s="16"/>
      <c r="K32" s="17"/>
      <c r="O32" s="36"/>
      <c r="P32" s="8"/>
      <c r="V32"/>
    </row>
    <row r="33" spans="2:16" x14ac:dyDescent="0.2">
      <c r="B33" s="10">
        <f>5*B17</f>
        <v>2705</v>
      </c>
      <c r="C33" s="1" t="s">
        <v>26</v>
      </c>
      <c r="D33" s="10">
        <f>5*B17</f>
        <v>2705</v>
      </c>
      <c r="E33" s="1" t="s">
        <v>10</v>
      </c>
      <c r="F33" s="13">
        <f>D33+B33</f>
        <v>5410</v>
      </c>
      <c r="H33" s="41"/>
      <c r="K33" s="35"/>
      <c r="P33" s="8"/>
    </row>
    <row r="34" spans="2:16" x14ac:dyDescent="0.2">
      <c r="B34" s="1"/>
      <c r="C34" s="1"/>
      <c r="D34" s="1"/>
      <c r="E34" s="1"/>
      <c r="F34" s="1"/>
      <c r="O34" s="8"/>
      <c r="P34" s="8"/>
    </row>
    <row r="35" spans="2:16" x14ac:dyDescent="0.2">
      <c r="B35" t="s">
        <v>27</v>
      </c>
      <c r="D35" s="1" t="s">
        <v>28</v>
      </c>
      <c r="H35" s="44"/>
      <c r="O35" s="8"/>
      <c r="P35" s="8"/>
    </row>
    <row r="36" spans="2:16" x14ac:dyDescent="0.2">
      <c r="B36" s="15">
        <v>3</v>
      </c>
      <c r="C36" s="1" t="s">
        <v>9</v>
      </c>
      <c r="D36" s="10">
        <v>50.25</v>
      </c>
      <c r="O36" s="8"/>
    </row>
    <row r="37" spans="2:16" x14ac:dyDescent="0.2">
      <c r="H37" s="44"/>
      <c r="O37" s="8"/>
    </row>
    <row r="38" spans="2:16" x14ac:dyDescent="0.2">
      <c r="B38" t="s">
        <v>29</v>
      </c>
      <c r="D38" s="16" t="s">
        <v>30</v>
      </c>
      <c r="O38" s="8"/>
    </row>
    <row r="39" spans="2:16" x14ac:dyDescent="0.2">
      <c r="B39" s="39">
        <f>B36*D36</f>
        <v>150.75</v>
      </c>
      <c r="C39" s="1" t="s">
        <v>9</v>
      </c>
      <c r="D39" s="15">
        <f>D9*D6</f>
        <v>12.5</v>
      </c>
      <c r="E39" s="1" t="s">
        <v>10</v>
      </c>
      <c r="F39" s="40">
        <f>D39*B39</f>
        <v>1884.375</v>
      </c>
      <c r="I39" s="17"/>
      <c r="J39" s="17"/>
      <c r="K39" s="17"/>
      <c r="L39" s="17"/>
      <c r="O39" s="8"/>
    </row>
    <row r="40" spans="2:16" x14ac:dyDescent="0.2">
      <c r="I40" s="17"/>
      <c r="L40" s="17"/>
      <c r="O40" s="36"/>
    </row>
    <row r="41" spans="2:16" x14ac:dyDescent="0.2">
      <c r="B41" t="s">
        <v>31</v>
      </c>
      <c r="D41" s="1" t="s">
        <v>7</v>
      </c>
      <c r="H41" t="s">
        <v>32</v>
      </c>
      <c r="K41" s="16" t="s">
        <v>33</v>
      </c>
      <c r="L41" s="17"/>
    </row>
    <row r="42" spans="2:16" x14ac:dyDescent="0.2">
      <c r="B42" s="42">
        <v>1.5</v>
      </c>
      <c r="C42" s="16" t="s">
        <v>9</v>
      </c>
      <c r="D42" s="15">
        <f>F9</f>
        <v>625</v>
      </c>
      <c r="E42" s="16" t="s">
        <v>10</v>
      </c>
      <c r="F42" s="31">
        <f>D42*B42</f>
        <v>937.5</v>
      </c>
      <c r="H42" s="31">
        <f>F33+F30+F39+F42</f>
        <v>24783.174999999999</v>
      </c>
      <c r="K42" s="32">
        <f>H20-H42</f>
        <v>1598.0750000000007</v>
      </c>
      <c r="L42" s="17"/>
      <c r="O42" s="36"/>
    </row>
    <row r="43" spans="2:16" x14ac:dyDescent="0.2">
      <c r="O43" s="38"/>
    </row>
    <row r="44" spans="2:16" x14ac:dyDescent="0.2">
      <c r="H44" s="43"/>
      <c r="K44" s="36"/>
    </row>
    <row r="46" spans="2:16" x14ac:dyDescent="0.2">
      <c r="I46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Register</vt:lpstr>
    </vt:vector>
  </TitlesOfParts>
  <Manager/>
  <Company>District School Board of Niagara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stavnie</dc:creator>
  <cp:keywords/>
  <dc:description/>
  <cp:lastModifiedBy>Microsoft Office User</cp:lastModifiedBy>
  <cp:revision/>
  <dcterms:created xsi:type="dcterms:W3CDTF">2013-10-21T15:11:29Z</dcterms:created>
  <dcterms:modified xsi:type="dcterms:W3CDTF">2018-11-11T21:55:37Z</dcterms:modified>
  <cp:category/>
  <cp:contentStatus/>
</cp:coreProperties>
</file>